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MAAŞ EKDERS\"/>
    </mc:Choice>
  </mc:AlternateContent>
  <xr:revisionPtr revIDLastSave="0" documentId="13_ncr:1_{2C27F011-1B00-41DB-A56C-09B962EF7C53}" xr6:coauthVersionLast="47" xr6:coauthVersionMax="47" xr10:uidLastSave="{00000000-0000-0000-0000-000000000000}"/>
  <bookViews>
    <workbookView xWindow="-120" yWindow="-120" windowWidth="29040" windowHeight="15720" xr2:uid="{9F6123BB-9157-412F-9200-3CEFF6D52C02}"/>
  </bookViews>
  <sheets>
    <sheet name="ÖRNEK ÖĞRETMEN İADE BORDROSU" sheetId="1" r:id="rId1"/>
    <sheet name="AÇIKLAMAL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2" i="1" l="1"/>
  <c r="V13" i="1"/>
  <c r="V14" i="1"/>
  <c r="V15" i="1"/>
  <c r="V16" i="1"/>
  <c r="V17" i="1"/>
  <c r="V18" i="1"/>
  <c r="F17" i="1"/>
  <c r="H17" i="1"/>
  <c r="J17" i="1"/>
  <c r="L17" i="1"/>
  <c r="N17" i="1"/>
  <c r="P17" i="1"/>
  <c r="R17" i="1"/>
  <c r="T17" i="1"/>
  <c r="F11" i="1"/>
  <c r="H11" i="1"/>
  <c r="J11" i="1"/>
  <c r="L11" i="1"/>
  <c r="N11" i="1"/>
  <c r="P11" i="1"/>
  <c r="R11" i="1"/>
  <c r="T11" i="1"/>
  <c r="F12" i="1"/>
  <c r="H12" i="1"/>
  <c r="J12" i="1"/>
  <c r="L12" i="1"/>
  <c r="N12" i="1"/>
  <c r="P12" i="1"/>
  <c r="R12" i="1"/>
  <c r="T12" i="1"/>
  <c r="F13" i="1"/>
  <c r="H13" i="1"/>
  <c r="J13" i="1"/>
  <c r="L13" i="1"/>
  <c r="N13" i="1"/>
  <c r="P13" i="1"/>
  <c r="R13" i="1"/>
  <c r="T13" i="1"/>
  <c r="F14" i="1"/>
  <c r="H14" i="1"/>
  <c r="J14" i="1"/>
  <c r="L14" i="1"/>
  <c r="N14" i="1"/>
  <c r="P14" i="1"/>
  <c r="R14" i="1"/>
  <c r="T14" i="1"/>
  <c r="F15" i="1"/>
  <c r="H15" i="1"/>
  <c r="J15" i="1"/>
  <c r="L15" i="1"/>
  <c r="N15" i="1"/>
  <c r="P15" i="1"/>
  <c r="R15" i="1"/>
  <c r="T15" i="1"/>
  <c r="F16" i="1"/>
  <c r="H16" i="1"/>
  <c r="J16" i="1"/>
  <c r="L16" i="1"/>
  <c r="N16" i="1"/>
  <c r="P16" i="1"/>
  <c r="R16" i="1"/>
  <c r="T16" i="1"/>
  <c r="F18" i="1"/>
  <c r="H18" i="1"/>
  <c r="J18" i="1"/>
  <c r="L18" i="1"/>
  <c r="N18" i="1"/>
  <c r="P18" i="1"/>
  <c r="R18" i="1"/>
  <c r="T18" i="1"/>
  <c r="T10" i="1"/>
  <c r="R10" i="1"/>
  <c r="P10" i="1"/>
  <c r="N10" i="1"/>
  <c r="L10" i="1"/>
  <c r="J10" i="1"/>
  <c r="F10" i="1"/>
  <c r="H10" i="1"/>
  <c r="G19" i="1"/>
  <c r="I19" i="1"/>
  <c r="K19" i="1"/>
  <c r="M19" i="1"/>
  <c r="O19" i="1"/>
  <c r="Q19" i="1"/>
  <c r="S19" i="1"/>
  <c r="E19" i="1"/>
  <c r="U14" i="1" l="1"/>
  <c r="U18" i="1"/>
  <c r="W18" i="1" s="1"/>
  <c r="X18" i="1" s="1"/>
  <c r="Y18" i="1" s="1"/>
  <c r="U17" i="1"/>
  <c r="W17" i="1" s="1"/>
  <c r="U11" i="1"/>
  <c r="V11" i="1" s="1"/>
  <c r="U12" i="1"/>
  <c r="U15" i="1"/>
  <c r="W15" i="1" s="1"/>
  <c r="U13" i="1"/>
  <c r="W13" i="1" s="1"/>
  <c r="U16" i="1"/>
  <c r="U10" i="1"/>
  <c r="W16" i="1"/>
  <c r="W14" i="1"/>
  <c r="W11" i="1" l="1"/>
  <c r="X11" i="1" s="1"/>
  <c r="Y11" i="1" s="1"/>
  <c r="W12" i="1"/>
  <c r="V10" i="1"/>
  <c r="W10" i="1"/>
  <c r="X17" i="1"/>
  <c r="Y17" i="1" s="1"/>
  <c r="X15" i="1"/>
  <c r="Y15" i="1" s="1"/>
  <c r="X14" i="1"/>
  <c r="Y14" i="1" s="1"/>
  <c r="X16" i="1"/>
  <c r="Y16" i="1" s="1"/>
  <c r="X13" i="1"/>
  <c r="Y13" i="1" s="1"/>
  <c r="U19" i="1"/>
  <c r="X12" i="1"/>
  <c r="Y12" i="1" s="1"/>
  <c r="W19" i="1" l="1"/>
  <c r="X10" i="1"/>
  <c r="X19" i="1" s="1"/>
  <c r="Y19" i="1" s="1"/>
  <c r="V19" i="1"/>
  <c r="Y10" i="1" l="1"/>
</calcChain>
</file>

<file path=xl/sharedStrings.xml><?xml version="1.0" encoding="utf-8"?>
<sst xmlns="http://schemas.openxmlformats.org/spreadsheetml/2006/main" count="125" uniqueCount="63">
  <si>
    <t>T.C.</t>
  </si>
  <si>
    <t>YALVAÇ KAYMAKAMLIĞI</t>
  </si>
  <si>
    <t>…....................................................... Ortaokulu Müdürlüğü</t>
  </si>
  <si>
    <t>BİRİMİ</t>
  </si>
  <si>
    <t xml:space="preserve">Yalvaç İlçe Milli Eğitim Müdürlüğü- …...................... Ortaokulu </t>
  </si>
  <si>
    <t/>
  </si>
  <si>
    <t>AY/YIL</t>
  </si>
  <si>
    <t>Ocak -2024</t>
  </si>
  <si>
    <t>GERİ İADE BORDROSU</t>
  </si>
  <si>
    <t xml:space="preserve">Sıra No </t>
  </si>
  <si>
    <t>TC Kimlik No</t>
  </si>
  <si>
    <t>Adı Soyadı</t>
  </si>
  <si>
    <t>Ünvanı</t>
  </si>
  <si>
    <t>Nöbet Ücreti</t>
  </si>
  <si>
    <t>Gelir Vergisi</t>
  </si>
  <si>
    <t>Damga Vergisi</t>
  </si>
  <si>
    <t>Kesinti Toplamı</t>
  </si>
  <si>
    <t>İade Edilecek Tutar</t>
  </si>
  <si>
    <t>…..................</t>
  </si>
  <si>
    <t>Öğretmen</t>
  </si>
  <si>
    <t>G  E  N  E  L    T  O  P  L  A  M</t>
  </si>
  <si>
    <t xml:space="preserve">Okulumuz ............................. Öğretmeni ...............................'nın, ..../...../2024  tarihinden itibaren .... gün Raporlu olduğu yapılan incelemelerden anlaşılmaktadır, Bundan dolayı adı geçen öğretmene 2024/Ocak ayı ek ders ücretleri yapılırken sehven ödenen .... gün için ..... saatlik ek ders ücreti ile ilgili ders ücretine ilişkin geri iade  bordro düzenlenmiştir. </t>
  </si>
  <si>
    <t>Bilgilerinizi ve gereğini arz ederim.</t>
  </si>
  <si>
    <t>…. / ….. / ………</t>
  </si>
  <si>
    <t xml:space="preserve">DUZENLEYEN </t>
  </si>
  <si>
    <t>OKUL / KURUM MÜDÜRÜ</t>
  </si>
  <si>
    <t>ADI SOYADI</t>
  </si>
  <si>
    <t>UNVANI</t>
  </si>
  <si>
    <t>:  Müdür Yardımcısı</t>
  </si>
  <si>
    <t>Okul Müdürü</t>
  </si>
  <si>
    <t>İMZA</t>
  </si>
  <si>
    <t>:</t>
  </si>
  <si>
    <t>Gündüz Ücreti ve Ek ders Yerine Geçen (Gündüz)</t>
  </si>
  <si>
    <t>%100 Artırımlı Takviye Kursu (gece) Ücreti</t>
  </si>
  <si>
    <t xml:space="preserve"> %100 Artırımlı Takviye Kursu (gündüz) Ücreti</t>
  </si>
  <si>
    <t>Hafta sonu ve Gece Ek dersi (Gece)</t>
  </si>
  <si>
    <t>Genel Toplam</t>
  </si>
  <si>
    <t>Toplam</t>
  </si>
  <si>
    <t>….</t>
  </si>
  <si>
    <t>…...</t>
  </si>
  <si>
    <t xml:space="preserve"> %25 Artırımlı gündüz</t>
  </si>
  <si>
    <t xml:space="preserve"> %25 Artırımlı gece</t>
  </si>
  <si>
    <t xml:space="preserve"> Yüksek lisans yapan öğretmenlere de %7 artırımlı</t>
  </si>
  <si>
    <t>Gündüz</t>
  </si>
  <si>
    <t xml:space="preserve">Gece </t>
  </si>
  <si>
    <t>%25 Fazla Gündüz</t>
  </si>
  <si>
    <t>%25 Fazla Gece</t>
  </si>
  <si>
    <t>Belleticilik</t>
  </si>
  <si>
    <t>Sınav Görevi</t>
  </si>
  <si>
    <t>Egzersiz</t>
  </si>
  <si>
    <t>Hizmetiçi</t>
  </si>
  <si>
    <t>Ekder Yer. Geç. Gör. Gündüz</t>
  </si>
  <si>
    <t>Ekder Yer. Geç. Gör. Gece</t>
  </si>
  <si>
    <t>Ekder Yer. Geç. Gör. %25 Gündüz</t>
  </si>
  <si>
    <t>Ekder Yer. Geç. Gör. %25 Gece</t>
  </si>
  <si>
    <t>Atış Eğitimi</t>
  </si>
  <si>
    <t>Cezaevleri Eğitim Merkezi 160*saat</t>
  </si>
  <si>
    <t>Takviye Kursu Gündüz</t>
  </si>
  <si>
    <t>Takviye Kursu Gece</t>
  </si>
  <si>
    <t>Belleticilik %25 Fazla</t>
  </si>
  <si>
    <t>Nöbet Görevi (Gündüz)</t>
  </si>
  <si>
    <t>ÜCRET ADI</t>
  </si>
  <si>
    <t>VERİ
TİP KODU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</si>
</sst>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Tur"/>
      <charset val="162"/>
    </font>
    <font>
      <sz val="10"/>
      <name val="Tahoma"/>
      <family val="2"/>
      <charset val="162"/>
    </font>
    <font>
      <sz val="12"/>
      <name val="Tahoma"/>
      <family val="2"/>
      <charset val="162"/>
    </font>
    <font>
      <sz val="14"/>
      <name val="Tahoma"/>
      <family val="2"/>
      <charset val="162"/>
    </font>
    <font>
      <sz val="8"/>
      <color rgb="FF000000"/>
      <name val="Verdana"/>
      <family val="2"/>
      <charset val="162"/>
    </font>
    <font>
      <b/>
      <sz val="10"/>
      <name val="Tahoma"/>
      <family val="2"/>
      <charset val="162"/>
    </font>
    <font>
      <sz val="9"/>
      <name val="Tahoma"/>
      <family val="2"/>
      <charset val="162"/>
    </font>
    <font>
      <sz val="12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2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center" vertical="center" shrinkToFit="1"/>
    </xf>
    <xf numFmtId="4" fontId="5" fillId="0" borderId="13" xfId="0" applyNumberFormat="1" applyFont="1" applyBorder="1" applyAlignment="1">
      <alignment horizontal="center" vertical="center" shrinkToFit="1"/>
    </xf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1" fillId="0" borderId="16" xfId="0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shrinkToFit="1"/>
    </xf>
    <xf numFmtId="1" fontId="1" fillId="5" borderId="6" xfId="0" applyNumberFormat="1" applyFont="1" applyFill="1" applyBorder="1" applyAlignment="1">
      <alignment horizontal="center" vertical="center" wrapText="1"/>
    </xf>
    <xf numFmtId="2" fontId="1" fillId="5" borderId="6" xfId="0" applyNumberFormat="1" applyFont="1" applyFill="1" applyBorder="1" applyAlignment="1">
      <alignment horizontal="center" vertical="center" wrapText="1"/>
    </xf>
    <xf numFmtId="1" fontId="5" fillId="5" borderId="12" xfId="0" applyNumberFormat="1" applyFont="1" applyFill="1" applyBorder="1" applyAlignment="1">
      <alignment horizontal="center" vertical="center" shrinkToFit="1"/>
    </xf>
    <xf numFmtId="1" fontId="1" fillId="3" borderId="6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shrinkToFit="1"/>
    </xf>
    <xf numFmtId="1" fontId="1" fillId="4" borderId="6" xfId="0" applyNumberFormat="1" applyFont="1" applyFill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  <xf numFmtId="1" fontId="5" fillId="4" borderId="12" xfId="0" applyNumberFormat="1" applyFont="1" applyFill="1" applyBorder="1" applyAlignment="1">
      <alignment horizontal="center" vertical="center" shrinkToFit="1"/>
    </xf>
    <xf numFmtId="0" fontId="1" fillId="6" borderId="2" xfId="0" applyFont="1" applyFill="1" applyBorder="1" applyAlignment="1">
      <alignment horizontal="center" vertical="center" wrapText="1"/>
    </xf>
    <xf numFmtId="1" fontId="1" fillId="6" borderId="6" xfId="0" applyNumberFormat="1" applyFont="1" applyFill="1" applyBorder="1" applyAlignment="1">
      <alignment horizontal="center" vertical="center" wrapText="1"/>
    </xf>
    <xf numFmtId="2" fontId="1" fillId="6" borderId="6" xfId="0" applyNumberFormat="1" applyFont="1" applyFill="1" applyBorder="1" applyAlignment="1">
      <alignment horizontal="center" vertical="center" wrapText="1"/>
    </xf>
    <xf numFmtId="1" fontId="5" fillId="6" borderId="12" xfId="0" applyNumberFormat="1" applyFont="1" applyFill="1" applyBorder="1" applyAlignment="1">
      <alignment horizontal="center" vertical="center" shrinkToFit="1"/>
    </xf>
    <xf numFmtId="0" fontId="1" fillId="7" borderId="2" xfId="0" applyFont="1" applyFill="1" applyBorder="1" applyAlignment="1">
      <alignment horizontal="center" vertical="center" wrapText="1"/>
    </xf>
    <xf numFmtId="1" fontId="1" fillId="7" borderId="6" xfId="0" applyNumberFormat="1" applyFont="1" applyFill="1" applyBorder="1" applyAlignment="1">
      <alignment horizontal="center" vertical="center" wrapText="1"/>
    </xf>
    <xf numFmtId="2" fontId="1" fillId="7" borderId="6" xfId="0" applyNumberFormat="1" applyFont="1" applyFill="1" applyBorder="1" applyAlignment="1">
      <alignment horizontal="center" vertical="center" wrapText="1"/>
    </xf>
    <xf numFmtId="1" fontId="5" fillId="7" borderId="12" xfId="0" applyNumberFormat="1" applyFont="1" applyFill="1" applyBorder="1" applyAlignment="1">
      <alignment horizontal="center" vertical="center" shrinkToFit="1"/>
    </xf>
    <xf numFmtId="0" fontId="1" fillId="8" borderId="2" xfId="0" applyFont="1" applyFill="1" applyBorder="1" applyAlignment="1">
      <alignment horizontal="center" vertical="center" wrapText="1"/>
    </xf>
    <xf numFmtId="1" fontId="1" fillId="8" borderId="6" xfId="0" applyNumberFormat="1" applyFont="1" applyFill="1" applyBorder="1" applyAlignment="1">
      <alignment horizontal="center" vertical="center" wrapText="1"/>
    </xf>
    <xf numFmtId="2" fontId="1" fillId="8" borderId="6" xfId="0" applyNumberFormat="1" applyFont="1" applyFill="1" applyBorder="1" applyAlignment="1">
      <alignment horizontal="center" vertical="center" wrapText="1"/>
    </xf>
    <xf numFmtId="1" fontId="5" fillId="8" borderId="12" xfId="0" applyNumberFormat="1" applyFont="1" applyFill="1" applyBorder="1" applyAlignment="1">
      <alignment horizontal="center" vertical="center" shrinkToFit="1"/>
    </xf>
    <xf numFmtId="0" fontId="1" fillId="9" borderId="2" xfId="0" applyFont="1" applyFill="1" applyBorder="1" applyAlignment="1">
      <alignment horizontal="center" vertical="center" wrapText="1"/>
    </xf>
    <xf numFmtId="4" fontId="1" fillId="9" borderId="6" xfId="0" applyNumberFormat="1" applyFont="1" applyFill="1" applyBorder="1" applyAlignment="1">
      <alignment horizontal="center" vertical="center" wrapText="1"/>
    </xf>
    <xf numFmtId="4" fontId="5" fillId="9" borderId="12" xfId="0" applyNumberFormat="1" applyFont="1" applyFill="1" applyBorder="1" applyAlignment="1">
      <alignment horizontal="center" vertical="center" shrinkToFit="1"/>
    </xf>
    <xf numFmtId="0" fontId="1" fillId="10" borderId="4" xfId="0" applyFont="1" applyFill="1" applyBorder="1" applyAlignment="1">
      <alignment horizontal="center" vertical="center" wrapText="1" shrinkToFit="1"/>
    </xf>
    <xf numFmtId="4" fontId="1" fillId="10" borderId="7" xfId="0" applyNumberFormat="1" applyFont="1" applyFill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vertical="justify"/>
    </xf>
    <xf numFmtId="0" fontId="1" fillId="0" borderId="0" xfId="0" applyFont="1" applyAlignment="1">
      <alignment horizontal="left" vertical="justify"/>
    </xf>
    <xf numFmtId="0" fontId="1" fillId="0" borderId="15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6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11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0" fillId="2" borderId="6" xfId="0" applyFill="1" applyBorder="1"/>
    <xf numFmtId="0" fontId="0" fillId="11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4AAF6-6A27-40C3-9F23-6D8EACA78C42}">
  <sheetPr>
    <pageSetUpPr fitToPage="1"/>
  </sheetPr>
  <dimension ref="A1:AB34"/>
  <sheetViews>
    <sheetView tabSelected="1" topLeftCell="B1" workbookViewId="0">
      <selection activeCell="J16" sqref="J16"/>
    </sheetView>
  </sheetViews>
  <sheetFormatPr defaultColWidth="9.140625" defaultRowHeight="12.75" x14ac:dyDescent="0.2"/>
  <cols>
    <col min="1" max="1" width="7.85546875" customWidth="1"/>
    <col min="2" max="2" width="15" customWidth="1"/>
    <col min="3" max="3" width="22" customWidth="1"/>
    <col min="4" max="4" width="12.7109375" customWidth="1"/>
    <col min="5" max="6" width="10.42578125" customWidth="1"/>
    <col min="7" max="8" width="8.85546875" customWidth="1"/>
    <col min="9" max="16" width="8.5703125" customWidth="1"/>
    <col min="17" max="17" width="8.7109375" customWidth="1"/>
    <col min="18" max="18" width="10" customWidth="1"/>
    <col min="19" max="20" width="8.5703125" customWidth="1"/>
    <col min="21" max="21" width="9.42578125" customWidth="1"/>
    <col min="22" max="22" width="9" customWidth="1"/>
    <col min="23" max="24" width="10" customWidth="1"/>
    <col min="25" max="25" width="13.28515625" customWidth="1"/>
  </cols>
  <sheetData>
    <row r="1" spans="1:28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8" x14ac:dyDescent="0.2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8" x14ac:dyDescent="0.2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5" spans="1:28" ht="22.5" customHeight="1" x14ac:dyDescent="0.2">
      <c r="A5" s="1" t="s">
        <v>3</v>
      </c>
      <c r="B5" s="72" t="s">
        <v>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2"/>
      <c r="X5" s="2"/>
      <c r="Y5" s="3" t="s">
        <v>5</v>
      </c>
      <c r="Z5" s="3" t="s">
        <v>5</v>
      </c>
      <c r="AA5" s="3" t="s">
        <v>5</v>
      </c>
      <c r="AB5" s="4"/>
    </row>
    <row r="6" spans="1:28" ht="23.25" customHeight="1" x14ac:dyDescent="0.2">
      <c r="A6" s="1" t="s">
        <v>6</v>
      </c>
      <c r="B6" s="5" t="s">
        <v>7</v>
      </c>
      <c r="C6" s="6"/>
      <c r="Y6" s="3" t="s">
        <v>5</v>
      </c>
      <c r="Z6" s="3" t="s">
        <v>5</v>
      </c>
      <c r="AA6" s="3" t="s">
        <v>5</v>
      </c>
      <c r="AB6" s="4"/>
    </row>
    <row r="7" spans="1:28" ht="15.75" customHeight="1" x14ac:dyDescent="0.2">
      <c r="A7" s="1"/>
      <c r="B7" s="2"/>
      <c r="C7" s="6"/>
      <c r="D7" s="73" t="s">
        <v>8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"/>
      <c r="W7" s="3"/>
      <c r="X7" s="3"/>
      <c r="Y7" s="4"/>
    </row>
    <row r="8" spans="1:28" ht="13.5" thickBot="1" x14ac:dyDescent="0.25">
      <c r="A8" s="3" t="s">
        <v>5</v>
      </c>
      <c r="B8" s="3" t="s">
        <v>5</v>
      </c>
      <c r="C8" s="3"/>
      <c r="D8" s="3" t="s">
        <v>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5</v>
      </c>
      <c r="V8" s="3"/>
      <c r="W8" s="3" t="s">
        <v>5</v>
      </c>
      <c r="X8" s="3" t="s">
        <v>5</v>
      </c>
      <c r="Y8" s="4"/>
    </row>
    <row r="9" spans="1:28" ht="89.25" x14ac:dyDescent="0.2">
      <c r="A9" s="8" t="s">
        <v>9</v>
      </c>
      <c r="B9" s="9" t="s">
        <v>10</v>
      </c>
      <c r="C9" s="9" t="s">
        <v>11</v>
      </c>
      <c r="D9" s="9" t="s">
        <v>12</v>
      </c>
      <c r="E9" s="34" t="s">
        <v>32</v>
      </c>
      <c r="F9" s="34" t="s">
        <v>37</v>
      </c>
      <c r="G9" s="39" t="s">
        <v>35</v>
      </c>
      <c r="H9" s="39" t="s">
        <v>37</v>
      </c>
      <c r="I9" s="37" t="s">
        <v>40</v>
      </c>
      <c r="J9" s="37" t="s">
        <v>37</v>
      </c>
      <c r="K9" s="38" t="s">
        <v>41</v>
      </c>
      <c r="L9" s="38" t="s">
        <v>37</v>
      </c>
      <c r="M9" s="51" t="s">
        <v>33</v>
      </c>
      <c r="N9" s="51" t="s">
        <v>37</v>
      </c>
      <c r="O9" s="55" t="s">
        <v>34</v>
      </c>
      <c r="P9" s="55" t="s">
        <v>37</v>
      </c>
      <c r="Q9" s="59" t="s">
        <v>42</v>
      </c>
      <c r="R9" s="59" t="s">
        <v>37</v>
      </c>
      <c r="S9" s="38" t="s">
        <v>13</v>
      </c>
      <c r="T9" s="38" t="s">
        <v>37</v>
      </c>
      <c r="U9" s="63" t="s">
        <v>36</v>
      </c>
      <c r="V9" s="33" t="s">
        <v>14</v>
      </c>
      <c r="W9" s="33" t="s">
        <v>15</v>
      </c>
      <c r="X9" s="35" t="s">
        <v>16</v>
      </c>
      <c r="Y9" s="66" t="s">
        <v>17</v>
      </c>
    </row>
    <row r="10" spans="1:28" ht="30" customHeight="1" x14ac:dyDescent="0.2">
      <c r="A10" s="10">
        <v>1</v>
      </c>
      <c r="B10" s="11" t="s">
        <v>18</v>
      </c>
      <c r="C10" s="12" t="s">
        <v>39</v>
      </c>
      <c r="D10" s="13" t="s">
        <v>19</v>
      </c>
      <c r="E10" s="36">
        <v>1</v>
      </c>
      <c r="F10" s="40">
        <f>E10*0.760871*140</f>
        <v>106.52194</v>
      </c>
      <c r="G10" s="42">
        <v>1</v>
      </c>
      <c r="H10" s="43">
        <f>G10*0.760871*150</f>
        <v>114.13064999999999</v>
      </c>
      <c r="I10" s="45">
        <v>1</v>
      </c>
      <c r="J10" s="46">
        <f>I10*0.760871*175</f>
        <v>133.15242499999999</v>
      </c>
      <c r="K10" s="48">
        <v>1</v>
      </c>
      <c r="L10" s="49">
        <f>K10*0.760871*187.5</f>
        <v>142.66331249999999</v>
      </c>
      <c r="M10" s="52">
        <v>1</v>
      </c>
      <c r="N10" s="53">
        <f>M10*0.760871*300</f>
        <v>228.26129999999998</v>
      </c>
      <c r="O10" s="56">
        <v>1</v>
      </c>
      <c r="P10" s="57">
        <f>O10*0.760871*280</f>
        <v>213.04388</v>
      </c>
      <c r="Q10" s="60">
        <v>1</v>
      </c>
      <c r="R10" s="61">
        <f>Q10*0.760871*149.8</f>
        <v>113.9784758</v>
      </c>
      <c r="S10" s="48">
        <v>1</v>
      </c>
      <c r="T10" s="49">
        <f>S10*0.760871*140</f>
        <v>106.52194</v>
      </c>
      <c r="U10" s="64">
        <f>F10+H10+J10+L10+N10+P10+R10+T10</f>
        <v>1158.2739233000002</v>
      </c>
      <c r="V10" s="14">
        <f>+U10*0.15</f>
        <v>173.74108849500001</v>
      </c>
      <c r="W10" s="14">
        <f>U10*0.00759</f>
        <v>8.7912990778470022</v>
      </c>
      <c r="X10" s="14">
        <f t="shared" ref="X10:X18" si="0">+V10+W10</f>
        <v>182.53238757284703</v>
      </c>
      <c r="Y10" s="67">
        <f t="shared" ref="Y10:Y19" si="1">+U10-X10</f>
        <v>975.74153572715318</v>
      </c>
    </row>
    <row r="11" spans="1:28" ht="30" customHeight="1" x14ac:dyDescent="0.2">
      <c r="A11" s="15">
        <v>2</v>
      </c>
      <c r="B11" s="16"/>
      <c r="C11" s="12" t="s">
        <v>38</v>
      </c>
      <c r="D11" s="13" t="s">
        <v>19</v>
      </c>
      <c r="E11" s="36"/>
      <c r="F11" s="40">
        <f t="shared" ref="F11:F18" si="2">E11*0.760871*140</f>
        <v>0</v>
      </c>
      <c r="G11" s="42"/>
      <c r="H11" s="43">
        <f t="shared" ref="H11:H18" si="3">G11*0.760871*150</f>
        <v>0</v>
      </c>
      <c r="I11" s="45"/>
      <c r="J11" s="46">
        <f t="shared" ref="J11:J18" si="4">I11*0.760871*175</f>
        <v>0</v>
      </c>
      <c r="K11" s="48"/>
      <c r="L11" s="49">
        <f t="shared" ref="L11:L18" si="5">K11*0.760871*187.5</f>
        <v>0</v>
      </c>
      <c r="M11" s="52">
        <v>0</v>
      </c>
      <c r="N11" s="53">
        <f t="shared" ref="N11:N18" si="6">M11*0.760871*300</f>
        <v>0</v>
      </c>
      <c r="O11" s="56"/>
      <c r="P11" s="57">
        <f t="shared" ref="P11:P18" si="7">O11*0.760871*280</f>
        <v>0</v>
      </c>
      <c r="Q11" s="60"/>
      <c r="R11" s="61">
        <f t="shared" ref="R11:R18" si="8">Q11*0.760871*149.8</f>
        <v>0</v>
      </c>
      <c r="S11" s="48"/>
      <c r="T11" s="49">
        <f t="shared" ref="T11:T18" si="9">S11*0.760871*140</f>
        <v>0</v>
      </c>
      <c r="U11" s="64">
        <f t="shared" ref="U11:U18" si="10">F11+H11+J11+L11+N11+P11+R11+T11</f>
        <v>0</v>
      </c>
      <c r="V11" s="14">
        <f t="shared" ref="V11:V18" si="11">+U11*0.15</f>
        <v>0</v>
      </c>
      <c r="W11" s="14">
        <f t="shared" ref="W11:W15" si="12">U11*0.00759</f>
        <v>0</v>
      </c>
      <c r="X11" s="14">
        <f t="shared" si="0"/>
        <v>0</v>
      </c>
      <c r="Y11" s="67">
        <f t="shared" si="1"/>
        <v>0</v>
      </c>
    </row>
    <row r="12" spans="1:28" ht="30" customHeight="1" x14ac:dyDescent="0.2">
      <c r="A12" s="10">
        <v>3</v>
      </c>
      <c r="B12" s="16"/>
      <c r="C12" s="12"/>
      <c r="D12" s="13" t="s">
        <v>19</v>
      </c>
      <c r="E12" s="36"/>
      <c r="F12" s="40">
        <f t="shared" si="2"/>
        <v>0</v>
      </c>
      <c r="G12" s="42"/>
      <c r="H12" s="43">
        <f t="shared" si="3"/>
        <v>0</v>
      </c>
      <c r="I12" s="45"/>
      <c r="J12" s="46">
        <f t="shared" si="4"/>
        <v>0</v>
      </c>
      <c r="K12" s="48"/>
      <c r="L12" s="49">
        <f t="shared" si="5"/>
        <v>0</v>
      </c>
      <c r="M12" s="52"/>
      <c r="N12" s="53">
        <f t="shared" si="6"/>
        <v>0</v>
      </c>
      <c r="O12" s="56"/>
      <c r="P12" s="57">
        <f t="shared" si="7"/>
        <v>0</v>
      </c>
      <c r="Q12" s="60"/>
      <c r="R12" s="61">
        <f t="shared" si="8"/>
        <v>0</v>
      </c>
      <c r="S12" s="48"/>
      <c r="T12" s="49">
        <f t="shared" si="9"/>
        <v>0</v>
      </c>
      <c r="U12" s="64">
        <f t="shared" si="10"/>
        <v>0</v>
      </c>
      <c r="V12" s="14">
        <f t="shared" si="11"/>
        <v>0</v>
      </c>
      <c r="W12" s="14">
        <f t="shared" si="12"/>
        <v>0</v>
      </c>
      <c r="X12" s="14">
        <f t="shared" si="0"/>
        <v>0</v>
      </c>
      <c r="Y12" s="67">
        <f t="shared" si="1"/>
        <v>0</v>
      </c>
    </row>
    <row r="13" spans="1:28" ht="30" customHeight="1" x14ac:dyDescent="0.2">
      <c r="A13" s="15">
        <v>4</v>
      </c>
      <c r="B13" s="16"/>
      <c r="C13" s="12"/>
      <c r="D13" s="13" t="s">
        <v>19</v>
      </c>
      <c r="E13" s="36"/>
      <c r="F13" s="40">
        <f t="shared" si="2"/>
        <v>0</v>
      </c>
      <c r="G13" s="42"/>
      <c r="H13" s="43">
        <f t="shared" si="3"/>
        <v>0</v>
      </c>
      <c r="I13" s="45"/>
      <c r="J13" s="46">
        <f t="shared" si="4"/>
        <v>0</v>
      </c>
      <c r="K13" s="48"/>
      <c r="L13" s="49">
        <f t="shared" si="5"/>
        <v>0</v>
      </c>
      <c r="M13" s="52"/>
      <c r="N13" s="53">
        <f t="shared" si="6"/>
        <v>0</v>
      </c>
      <c r="O13" s="56"/>
      <c r="P13" s="57">
        <f t="shared" si="7"/>
        <v>0</v>
      </c>
      <c r="Q13" s="60"/>
      <c r="R13" s="61">
        <f t="shared" si="8"/>
        <v>0</v>
      </c>
      <c r="S13" s="48"/>
      <c r="T13" s="49">
        <f t="shared" si="9"/>
        <v>0</v>
      </c>
      <c r="U13" s="64">
        <f t="shared" si="10"/>
        <v>0</v>
      </c>
      <c r="V13" s="14">
        <f t="shared" si="11"/>
        <v>0</v>
      </c>
      <c r="W13" s="14">
        <f t="shared" si="12"/>
        <v>0</v>
      </c>
      <c r="X13" s="14">
        <f t="shared" si="0"/>
        <v>0</v>
      </c>
      <c r="Y13" s="67">
        <f t="shared" si="1"/>
        <v>0</v>
      </c>
    </row>
    <row r="14" spans="1:28" ht="30" customHeight="1" x14ac:dyDescent="0.2">
      <c r="A14" s="10">
        <v>5</v>
      </c>
      <c r="B14" s="16"/>
      <c r="C14" s="12"/>
      <c r="D14" s="13" t="s">
        <v>19</v>
      </c>
      <c r="E14" s="36"/>
      <c r="F14" s="40">
        <f t="shared" si="2"/>
        <v>0</v>
      </c>
      <c r="G14" s="42"/>
      <c r="H14" s="43">
        <f t="shared" si="3"/>
        <v>0</v>
      </c>
      <c r="I14" s="45"/>
      <c r="J14" s="46">
        <f t="shared" si="4"/>
        <v>0</v>
      </c>
      <c r="K14" s="48"/>
      <c r="L14" s="49">
        <f t="shared" si="5"/>
        <v>0</v>
      </c>
      <c r="M14" s="52"/>
      <c r="N14" s="53">
        <f t="shared" si="6"/>
        <v>0</v>
      </c>
      <c r="O14" s="56"/>
      <c r="P14" s="57">
        <f t="shared" si="7"/>
        <v>0</v>
      </c>
      <c r="Q14" s="60"/>
      <c r="R14" s="61">
        <f t="shared" si="8"/>
        <v>0</v>
      </c>
      <c r="S14" s="48"/>
      <c r="T14" s="49">
        <f t="shared" si="9"/>
        <v>0</v>
      </c>
      <c r="U14" s="64">
        <f t="shared" si="10"/>
        <v>0</v>
      </c>
      <c r="V14" s="14">
        <f t="shared" si="11"/>
        <v>0</v>
      </c>
      <c r="W14" s="14">
        <f t="shared" si="12"/>
        <v>0</v>
      </c>
      <c r="X14" s="14">
        <f t="shared" si="0"/>
        <v>0</v>
      </c>
      <c r="Y14" s="67">
        <f t="shared" si="1"/>
        <v>0</v>
      </c>
    </row>
    <row r="15" spans="1:28" ht="30" customHeight="1" x14ac:dyDescent="0.2">
      <c r="A15" s="15">
        <v>6</v>
      </c>
      <c r="B15" s="16"/>
      <c r="C15" s="12"/>
      <c r="D15" s="13" t="s">
        <v>19</v>
      </c>
      <c r="E15" s="36"/>
      <c r="F15" s="40">
        <f t="shared" si="2"/>
        <v>0</v>
      </c>
      <c r="G15" s="42"/>
      <c r="H15" s="43">
        <f t="shared" si="3"/>
        <v>0</v>
      </c>
      <c r="I15" s="45"/>
      <c r="J15" s="46">
        <f t="shared" si="4"/>
        <v>0</v>
      </c>
      <c r="K15" s="48"/>
      <c r="L15" s="49">
        <f t="shared" si="5"/>
        <v>0</v>
      </c>
      <c r="M15" s="52"/>
      <c r="N15" s="53">
        <f t="shared" si="6"/>
        <v>0</v>
      </c>
      <c r="O15" s="56"/>
      <c r="P15" s="57">
        <f t="shared" si="7"/>
        <v>0</v>
      </c>
      <c r="Q15" s="60"/>
      <c r="R15" s="61">
        <f t="shared" si="8"/>
        <v>0</v>
      </c>
      <c r="S15" s="48"/>
      <c r="T15" s="49">
        <f t="shared" si="9"/>
        <v>0</v>
      </c>
      <c r="U15" s="64">
        <f t="shared" si="10"/>
        <v>0</v>
      </c>
      <c r="V15" s="14">
        <f t="shared" si="11"/>
        <v>0</v>
      </c>
      <c r="W15" s="14">
        <f t="shared" si="12"/>
        <v>0</v>
      </c>
      <c r="X15" s="14">
        <f t="shared" si="0"/>
        <v>0</v>
      </c>
      <c r="Y15" s="67">
        <f t="shared" si="1"/>
        <v>0</v>
      </c>
    </row>
    <row r="16" spans="1:28" ht="30" customHeight="1" x14ac:dyDescent="0.2">
      <c r="A16" s="10">
        <v>7</v>
      </c>
      <c r="B16" s="16"/>
      <c r="C16" s="12"/>
      <c r="D16" s="13" t="s">
        <v>19</v>
      </c>
      <c r="E16" s="36"/>
      <c r="F16" s="40">
        <f t="shared" si="2"/>
        <v>0</v>
      </c>
      <c r="G16" s="42"/>
      <c r="H16" s="43">
        <f t="shared" si="3"/>
        <v>0</v>
      </c>
      <c r="I16" s="45"/>
      <c r="J16" s="46">
        <f t="shared" si="4"/>
        <v>0</v>
      </c>
      <c r="K16" s="48"/>
      <c r="L16" s="49">
        <f t="shared" si="5"/>
        <v>0</v>
      </c>
      <c r="M16" s="52"/>
      <c r="N16" s="53">
        <f t="shared" si="6"/>
        <v>0</v>
      </c>
      <c r="O16" s="56"/>
      <c r="P16" s="57">
        <f t="shared" si="7"/>
        <v>0</v>
      </c>
      <c r="Q16" s="60"/>
      <c r="R16" s="61">
        <f t="shared" si="8"/>
        <v>0</v>
      </c>
      <c r="S16" s="48"/>
      <c r="T16" s="49">
        <f t="shared" si="9"/>
        <v>0</v>
      </c>
      <c r="U16" s="64">
        <f t="shared" si="10"/>
        <v>0</v>
      </c>
      <c r="V16" s="14">
        <f t="shared" si="11"/>
        <v>0</v>
      </c>
      <c r="W16" s="14">
        <f>U16*0.00759</f>
        <v>0</v>
      </c>
      <c r="X16" s="14">
        <f t="shared" si="0"/>
        <v>0</v>
      </c>
      <c r="Y16" s="67">
        <f t="shared" si="1"/>
        <v>0</v>
      </c>
    </row>
    <row r="17" spans="1:25" ht="30" customHeight="1" x14ac:dyDescent="0.2">
      <c r="A17" s="15">
        <v>8</v>
      </c>
      <c r="B17" s="68"/>
      <c r="C17" s="18"/>
      <c r="D17" s="13" t="s">
        <v>19</v>
      </c>
      <c r="E17" s="36"/>
      <c r="F17" s="40">
        <f t="shared" ref="F17" si="13">E17*0.760871*140</f>
        <v>0</v>
      </c>
      <c r="G17" s="42"/>
      <c r="H17" s="43">
        <f t="shared" ref="H17" si="14">G17*0.760871*150</f>
        <v>0</v>
      </c>
      <c r="I17" s="45"/>
      <c r="J17" s="46">
        <f t="shared" ref="J17" si="15">I17*0.760871*175</f>
        <v>0</v>
      </c>
      <c r="K17" s="48"/>
      <c r="L17" s="49">
        <f t="shared" ref="L17" si="16">K17*0.760871*187.5</f>
        <v>0</v>
      </c>
      <c r="M17" s="52"/>
      <c r="N17" s="53">
        <f t="shared" ref="N17" si="17">M17*0.760871*300</f>
        <v>0</v>
      </c>
      <c r="O17" s="56"/>
      <c r="P17" s="57">
        <f t="shared" ref="P17" si="18">O17*0.760871*280</f>
        <v>0</v>
      </c>
      <c r="Q17" s="60"/>
      <c r="R17" s="61">
        <f t="shared" ref="R17" si="19">Q17*0.760871*149.8</f>
        <v>0</v>
      </c>
      <c r="S17" s="48"/>
      <c r="T17" s="49">
        <f t="shared" ref="T17" si="20">S17*0.760871*140</f>
        <v>0</v>
      </c>
      <c r="U17" s="64">
        <f t="shared" ref="U17" si="21">F17+H17+J17+L17+N17+P17+R17+T17</f>
        <v>0</v>
      </c>
      <c r="V17" s="14">
        <f t="shared" si="11"/>
        <v>0</v>
      </c>
      <c r="W17" s="14">
        <f>U17*0.00759</f>
        <v>0</v>
      </c>
      <c r="X17" s="14">
        <f t="shared" si="0"/>
        <v>0</v>
      </c>
      <c r="Y17" s="67">
        <f t="shared" si="1"/>
        <v>0</v>
      </c>
    </row>
    <row r="18" spans="1:25" ht="30" customHeight="1" x14ac:dyDescent="0.2">
      <c r="A18" s="10">
        <v>9</v>
      </c>
      <c r="B18" s="17"/>
      <c r="C18" s="18"/>
      <c r="D18" s="13" t="s">
        <v>19</v>
      </c>
      <c r="E18" s="36"/>
      <c r="F18" s="40">
        <f t="shared" si="2"/>
        <v>0</v>
      </c>
      <c r="G18" s="42"/>
      <c r="H18" s="43">
        <f t="shared" si="3"/>
        <v>0</v>
      </c>
      <c r="I18" s="45"/>
      <c r="J18" s="46">
        <f t="shared" si="4"/>
        <v>0</v>
      </c>
      <c r="K18" s="48"/>
      <c r="L18" s="49">
        <f t="shared" si="5"/>
        <v>0</v>
      </c>
      <c r="M18" s="52"/>
      <c r="N18" s="53">
        <f t="shared" si="6"/>
        <v>0</v>
      </c>
      <c r="O18" s="56"/>
      <c r="P18" s="57">
        <f t="shared" si="7"/>
        <v>0</v>
      </c>
      <c r="Q18" s="60"/>
      <c r="R18" s="61">
        <f t="shared" si="8"/>
        <v>0</v>
      </c>
      <c r="S18" s="48"/>
      <c r="T18" s="49">
        <f t="shared" si="9"/>
        <v>0</v>
      </c>
      <c r="U18" s="64">
        <f t="shared" si="10"/>
        <v>0</v>
      </c>
      <c r="V18" s="14">
        <f t="shared" si="11"/>
        <v>0</v>
      </c>
      <c r="W18" s="14">
        <f t="shared" ref="W18" si="22">U18*0.00759</f>
        <v>0</v>
      </c>
      <c r="X18" s="14">
        <f t="shared" si="0"/>
        <v>0</v>
      </c>
      <c r="Y18" s="67">
        <f t="shared" si="1"/>
        <v>0</v>
      </c>
    </row>
    <row r="19" spans="1:25" ht="31.5" customHeight="1" thickBot="1" x14ac:dyDescent="0.25">
      <c r="A19" s="69" t="s">
        <v>20</v>
      </c>
      <c r="B19" s="70"/>
      <c r="C19" s="70"/>
      <c r="D19" s="70"/>
      <c r="E19" s="41">
        <f>SUM(E10:E18)</f>
        <v>1</v>
      </c>
      <c r="F19" s="41"/>
      <c r="G19" s="44">
        <f t="shared" ref="G19:S19" si="23">SUM(G10:G18)</f>
        <v>1</v>
      </c>
      <c r="H19" s="44"/>
      <c r="I19" s="47">
        <f t="shared" si="23"/>
        <v>1</v>
      </c>
      <c r="J19" s="47"/>
      <c r="K19" s="50">
        <f t="shared" si="23"/>
        <v>1</v>
      </c>
      <c r="L19" s="50"/>
      <c r="M19" s="54">
        <f t="shared" si="23"/>
        <v>1</v>
      </c>
      <c r="N19" s="54"/>
      <c r="O19" s="58">
        <f t="shared" si="23"/>
        <v>1</v>
      </c>
      <c r="P19" s="58"/>
      <c r="Q19" s="62">
        <f t="shared" si="23"/>
        <v>1</v>
      </c>
      <c r="R19" s="62"/>
      <c r="S19" s="50">
        <f t="shared" si="23"/>
        <v>1</v>
      </c>
      <c r="T19" s="50"/>
      <c r="U19" s="65">
        <f>SUM(U10:U18)</f>
        <v>1158.2739233000002</v>
      </c>
      <c r="V19" s="19">
        <f>SUM(V10:V18)</f>
        <v>173.74108849500001</v>
      </c>
      <c r="W19" s="19">
        <f>SUM(W10:W18)</f>
        <v>8.7912990778470022</v>
      </c>
      <c r="X19" s="19">
        <f>SUM(X10:X18)</f>
        <v>182.53238757284703</v>
      </c>
      <c r="Y19" s="20">
        <f t="shared" si="1"/>
        <v>975.74153572715318</v>
      </c>
    </row>
    <row r="20" spans="1:25" x14ac:dyDescent="0.2">
      <c r="A20" s="21" t="s">
        <v>5</v>
      </c>
      <c r="B20" s="4" t="s">
        <v>5</v>
      </c>
      <c r="C20" s="4"/>
      <c r="D20" s="4" t="s">
        <v>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 t="s">
        <v>5</v>
      </c>
      <c r="V20" s="4"/>
      <c r="W20" s="4" t="s">
        <v>5</v>
      </c>
      <c r="X20" s="4" t="s">
        <v>5</v>
      </c>
      <c r="Y20" s="22" t="s">
        <v>5</v>
      </c>
    </row>
    <row r="21" spans="1:25" ht="27" customHeight="1" x14ac:dyDescent="0.2">
      <c r="A21" s="74" t="s">
        <v>21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6"/>
    </row>
    <row r="22" spans="1:25" x14ac:dyDescent="0.2">
      <c r="A22" s="21"/>
      <c r="B22" s="4" t="s">
        <v>5</v>
      </c>
      <c r="C22" s="4"/>
      <c r="D22" s="4" t="s">
        <v>5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 t="s">
        <v>5</v>
      </c>
      <c r="V22" s="4"/>
      <c r="W22" s="4" t="s">
        <v>5</v>
      </c>
      <c r="X22" s="4" t="s">
        <v>5</v>
      </c>
      <c r="Y22" s="22" t="s">
        <v>5</v>
      </c>
    </row>
    <row r="23" spans="1:25" x14ac:dyDescent="0.2">
      <c r="A23" s="21"/>
      <c r="B23" s="4" t="s">
        <v>22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22"/>
    </row>
    <row r="24" spans="1:25" x14ac:dyDescent="0.2">
      <c r="A24" s="2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22"/>
    </row>
    <row r="25" spans="1:25" x14ac:dyDescent="0.2">
      <c r="A25" s="21" t="s">
        <v>5</v>
      </c>
      <c r="B25" s="4" t="s">
        <v>5</v>
      </c>
      <c r="C25" s="23" t="s">
        <v>23</v>
      </c>
      <c r="D25" s="23" t="s">
        <v>5</v>
      </c>
      <c r="E25" s="23"/>
      <c r="F25" s="2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22" t="s">
        <v>5</v>
      </c>
    </row>
    <row r="26" spans="1:25" ht="6" customHeight="1" x14ac:dyDescent="0.2">
      <c r="A26" s="21"/>
      <c r="B26" s="4"/>
      <c r="C26" s="23"/>
      <c r="D26" s="23"/>
      <c r="E26" s="23"/>
      <c r="F26" s="2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22"/>
    </row>
    <row r="27" spans="1:25" x14ac:dyDescent="0.2">
      <c r="A27" s="21" t="s">
        <v>5</v>
      </c>
      <c r="B27" s="4" t="s">
        <v>5</v>
      </c>
      <c r="C27" s="77" t="s">
        <v>24</v>
      </c>
      <c r="D27" s="78"/>
      <c r="E27" s="24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79" t="s">
        <v>25</v>
      </c>
      <c r="X27" s="79"/>
      <c r="Y27" s="22" t="s">
        <v>5</v>
      </c>
    </row>
    <row r="28" spans="1:25" x14ac:dyDescent="0.2">
      <c r="A28" s="21"/>
      <c r="B28" s="4"/>
      <c r="C28" s="26"/>
      <c r="D28" s="27"/>
      <c r="E28" s="27"/>
      <c r="F28" s="2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22"/>
    </row>
    <row r="29" spans="1:25" x14ac:dyDescent="0.2">
      <c r="A29" s="21" t="s">
        <v>5</v>
      </c>
      <c r="B29" s="4" t="s">
        <v>26</v>
      </c>
      <c r="C29" s="26"/>
      <c r="D29" s="26" t="s">
        <v>5</v>
      </c>
      <c r="E29" s="26"/>
      <c r="F29" s="2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80"/>
      <c r="X29" s="80"/>
      <c r="Y29" s="22" t="s">
        <v>5</v>
      </c>
    </row>
    <row r="30" spans="1:25" x14ac:dyDescent="0.2">
      <c r="A30" s="21" t="s">
        <v>5</v>
      </c>
      <c r="B30" s="4" t="s">
        <v>27</v>
      </c>
      <c r="C30" s="26" t="s">
        <v>28</v>
      </c>
      <c r="D30" s="26" t="s">
        <v>5</v>
      </c>
      <c r="E30" s="26"/>
      <c r="F30" s="2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80" t="s">
        <v>29</v>
      </c>
      <c r="X30" s="80"/>
      <c r="Y30" s="22" t="s">
        <v>5</v>
      </c>
    </row>
    <row r="31" spans="1:25" x14ac:dyDescent="0.2">
      <c r="A31" s="21" t="s">
        <v>5</v>
      </c>
      <c r="B31" s="4" t="s">
        <v>30</v>
      </c>
      <c r="C31" s="28" t="s">
        <v>31</v>
      </c>
      <c r="D31" s="28" t="s">
        <v>5</v>
      </c>
      <c r="E31" s="26"/>
      <c r="F31" s="26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2" t="s">
        <v>5</v>
      </c>
    </row>
    <row r="32" spans="1:25" ht="8.25" customHeight="1" thickBot="1" x14ac:dyDescent="0.25">
      <c r="A32" s="30" t="s">
        <v>5</v>
      </c>
      <c r="B32" s="31" t="s">
        <v>5</v>
      </c>
      <c r="C32" s="31"/>
      <c r="D32" s="31" t="s">
        <v>5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 t="s">
        <v>5</v>
      </c>
      <c r="V32" s="31"/>
      <c r="W32" s="31" t="s">
        <v>5</v>
      </c>
      <c r="X32" s="31" t="s">
        <v>5</v>
      </c>
      <c r="Y32" s="32" t="s">
        <v>5</v>
      </c>
    </row>
    <row r="33" spans="1:25" x14ac:dyDescent="0.2">
      <c r="A33" s="4"/>
      <c r="B33" s="4"/>
      <c r="C33" s="4"/>
      <c r="D33" s="4"/>
      <c r="E33" s="4"/>
      <c r="F33" s="4"/>
      <c r="Y33" s="4"/>
    </row>
    <row r="34" spans="1:25" x14ac:dyDescent="0.2">
      <c r="A34" s="4"/>
      <c r="B34" s="4"/>
      <c r="C34" s="4"/>
      <c r="D34" s="4"/>
      <c r="E34" s="4"/>
      <c r="F34" s="4"/>
      <c r="Y34" s="4"/>
    </row>
  </sheetData>
  <mergeCells count="11">
    <mergeCell ref="A21:Y21"/>
    <mergeCell ref="C27:D27"/>
    <mergeCell ref="W27:X27"/>
    <mergeCell ref="W29:X29"/>
    <mergeCell ref="W30:X30"/>
    <mergeCell ref="A19:D19"/>
    <mergeCell ref="A1:Y1"/>
    <mergeCell ref="A2:Y2"/>
    <mergeCell ref="A3:Y3"/>
    <mergeCell ref="B5:V5"/>
    <mergeCell ref="D7:U7"/>
  </mergeCells>
  <pageMargins left="0.55118110236220474" right="0.15748031496062992" top="0.59055118110236227" bottom="0.59055118110236227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71F21-1A4E-4DB7-AC1E-27B0D26BFEE2}">
  <dimension ref="A1:B19"/>
  <sheetViews>
    <sheetView workbookViewId="0">
      <selection activeCell="H18" sqref="H18"/>
    </sheetView>
  </sheetViews>
  <sheetFormatPr defaultRowHeight="12.75" x14ac:dyDescent="0.2"/>
  <cols>
    <col min="1" max="1" width="31" bestFit="1" customWidth="1"/>
    <col min="2" max="2" width="4" bestFit="1" customWidth="1"/>
  </cols>
  <sheetData>
    <row r="1" spans="1:2" ht="135" x14ac:dyDescent="0.2">
      <c r="A1" s="82" t="s">
        <v>61</v>
      </c>
      <c r="B1" s="81" t="s">
        <v>62</v>
      </c>
    </row>
    <row r="2" spans="1:2" x14ac:dyDescent="0.2">
      <c r="A2" s="83" t="s">
        <v>43</v>
      </c>
      <c r="B2" s="84">
        <v>101</v>
      </c>
    </row>
    <row r="3" spans="1:2" x14ac:dyDescent="0.2">
      <c r="A3" s="83" t="s">
        <v>44</v>
      </c>
      <c r="B3" s="84">
        <v>102</v>
      </c>
    </row>
    <row r="4" spans="1:2" x14ac:dyDescent="0.2">
      <c r="A4" s="83" t="s">
        <v>45</v>
      </c>
      <c r="B4" s="84">
        <v>103</v>
      </c>
    </row>
    <row r="5" spans="1:2" x14ac:dyDescent="0.2">
      <c r="A5" s="83" t="s">
        <v>46</v>
      </c>
      <c r="B5" s="84">
        <v>104</v>
      </c>
    </row>
    <row r="6" spans="1:2" x14ac:dyDescent="0.2">
      <c r="A6" s="83" t="s">
        <v>47</v>
      </c>
      <c r="B6" s="84">
        <v>106</v>
      </c>
    </row>
    <row r="7" spans="1:2" x14ac:dyDescent="0.2">
      <c r="A7" s="83" t="s">
        <v>48</v>
      </c>
      <c r="B7" s="84">
        <v>107</v>
      </c>
    </row>
    <row r="8" spans="1:2" x14ac:dyDescent="0.2">
      <c r="A8" s="83" t="s">
        <v>49</v>
      </c>
      <c r="B8" s="84">
        <v>108</v>
      </c>
    </row>
    <row r="9" spans="1:2" x14ac:dyDescent="0.2">
      <c r="A9" s="83" t="s">
        <v>50</v>
      </c>
      <c r="B9" s="84">
        <v>109</v>
      </c>
    </row>
    <row r="10" spans="1:2" x14ac:dyDescent="0.2">
      <c r="A10" s="83" t="s">
        <v>51</v>
      </c>
      <c r="B10" s="84">
        <v>110</v>
      </c>
    </row>
    <row r="11" spans="1:2" x14ac:dyDescent="0.2">
      <c r="A11" s="83" t="s">
        <v>52</v>
      </c>
      <c r="B11" s="84">
        <v>111</v>
      </c>
    </row>
    <row r="12" spans="1:2" x14ac:dyDescent="0.2">
      <c r="A12" s="83" t="s">
        <v>53</v>
      </c>
      <c r="B12" s="84">
        <v>112</v>
      </c>
    </row>
    <row r="13" spans="1:2" x14ac:dyDescent="0.2">
      <c r="A13" s="83" t="s">
        <v>54</v>
      </c>
      <c r="B13" s="84">
        <v>113</v>
      </c>
    </row>
    <row r="14" spans="1:2" x14ac:dyDescent="0.2">
      <c r="A14" s="83" t="s">
        <v>55</v>
      </c>
      <c r="B14" s="84">
        <v>114</v>
      </c>
    </row>
    <row r="15" spans="1:2" x14ac:dyDescent="0.2">
      <c r="A15" s="83" t="s">
        <v>56</v>
      </c>
      <c r="B15" s="84">
        <v>115</v>
      </c>
    </row>
    <row r="16" spans="1:2" x14ac:dyDescent="0.2">
      <c r="A16" s="83" t="s">
        <v>57</v>
      </c>
      <c r="B16" s="84">
        <v>116</v>
      </c>
    </row>
    <row r="17" spans="1:2" x14ac:dyDescent="0.2">
      <c r="A17" s="83" t="s">
        <v>58</v>
      </c>
      <c r="B17" s="84">
        <v>117</v>
      </c>
    </row>
    <row r="18" spans="1:2" x14ac:dyDescent="0.2">
      <c r="A18" s="83" t="s">
        <v>59</v>
      </c>
      <c r="B18" s="84">
        <v>118</v>
      </c>
    </row>
    <row r="19" spans="1:2" x14ac:dyDescent="0.2">
      <c r="A19" s="83" t="s">
        <v>60</v>
      </c>
      <c r="B19" s="84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ÖRNEK ÖĞRETMEN İADE BORDROSU</vt:lpstr>
      <vt:lpstr>AÇIKLAMALAR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2024-02-21T09:37:29Z</cp:lastPrinted>
  <dcterms:created xsi:type="dcterms:W3CDTF">2024-01-24T13:23:13Z</dcterms:created>
  <dcterms:modified xsi:type="dcterms:W3CDTF">2024-03-19T08:21:48Z</dcterms:modified>
</cp:coreProperties>
</file>